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0" windowWidth="9720" windowHeight="5160" activeTab="0"/>
  </bookViews>
  <sheets>
    <sheet name="сентябрь 2019" sheetId="1" r:id="rId1"/>
    <sheet name="июль" sheetId="2" r:id="rId2"/>
  </sheets>
  <definedNames/>
  <calcPr fullCalcOnLoad="1"/>
</workbook>
</file>

<file path=xl/sharedStrings.xml><?xml version="1.0" encoding="utf-8"?>
<sst xmlns="http://schemas.openxmlformats.org/spreadsheetml/2006/main" count="111" uniqueCount="79">
  <si>
    <t>Всего</t>
  </si>
  <si>
    <t>выс</t>
  </si>
  <si>
    <t>втор</t>
  </si>
  <si>
    <t>Коэф</t>
  </si>
  <si>
    <t>К-во</t>
  </si>
  <si>
    <t>ста</t>
  </si>
  <si>
    <t>вок</t>
  </si>
  <si>
    <t>фици</t>
  </si>
  <si>
    <t>ент</t>
  </si>
  <si>
    <t>Надбавка 10%</t>
  </si>
  <si>
    <t>Стаж</t>
  </si>
  <si>
    <t>св.25</t>
  </si>
  <si>
    <t>3-5</t>
  </si>
  <si>
    <t>С</t>
  </si>
  <si>
    <t>Образование</t>
  </si>
  <si>
    <t>Кате   гория</t>
  </si>
  <si>
    <t>Звено</t>
  </si>
  <si>
    <t>Сту    пень</t>
  </si>
  <si>
    <t>Должностной оклад</t>
  </si>
  <si>
    <t xml:space="preserve"> ГККП "Ясли-сад № 65 "Бал бала" акимата г.Астаны</t>
  </si>
  <si>
    <t>Ф.И.О.                  работника</t>
  </si>
  <si>
    <t>бухгалтер</t>
  </si>
  <si>
    <t>должность</t>
  </si>
  <si>
    <t>уч.англ. языка</t>
  </si>
  <si>
    <t xml:space="preserve">методист </t>
  </si>
  <si>
    <t>инс/физ</t>
  </si>
  <si>
    <t>м/рук</t>
  </si>
  <si>
    <t>воспитатель</t>
  </si>
  <si>
    <t>м/сестра</t>
  </si>
  <si>
    <t>7-10</t>
  </si>
  <si>
    <t>№ р/с</t>
  </si>
  <si>
    <t>Ахметова З.Ж.</t>
  </si>
  <si>
    <t>педагог-психолог</t>
  </si>
  <si>
    <t>13-16</t>
  </si>
  <si>
    <t>Қасенова Қ.В.</t>
  </si>
  <si>
    <t>Ергараева К.К.</t>
  </si>
  <si>
    <t>В-4</t>
  </si>
  <si>
    <t>с/сп</t>
  </si>
  <si>
    <t>Калиева А.К.</t>
  </si>
  <si>
    <t>5-7</t>
  </si>
  <si>
    <t>перв</t>
  </si>
  <si>
    <t>уч.русс. языка</t>
  </si>
  <si>
    <t>20-25</t>
  </si>
  <si>
    <t>Куралбаева Н.К.</t>
  </si>
  <si>
    <t>Альжанова А.О.</t>
  </si>
  <si>
    <t>10-13</t>
  </si>
  <si>
    <t>Абдрахманова А.М.</t>
  </si>
  <si>
    <t xml:space="preserve">                                                            Расчет выплаты разницы по мини-центру  № 65 "Бал бала"</t>
  </si>
  <si>
    <t>Новый оклад (в тенге)</t>
  </si>
  <si>
    <t>Старый оклад (в тенге)</t>
  </si>
  <si>
    <t>Разница (в тенге)</t>
  </si>
  <si>
    <t>1-2</t>
  </si>
  <si>
    <t>Новый</t>
  </si>
  <si>
    <t>Старый</t>
  </si>
  <si>
    <t>Разница</t>
  </si>
  <si>
    <t xml:space="preserve">СН и СО </t>
  </si>
  <si>
    <t>ОСМС</t>
  </si>
  <si>
    <t>Итого выплата по РБ</t>
  </si>
  <si>
    <t xml:space="preserve">                                                                  за июнь 2019 года (согл.утверж.штат.на 01.01.2019г.) </t>
  </si>
  <si>
    <t>Ахметова А.С.</t>
  </si>
  <si>
    <t>Асылбаева А.К.</t>
  </si>
  <si>
    <t>0-1</t>
  </si>
  <si>
    <t>Мырзамұрат Б.М.</t>
  </si>
  <si>
    <t>Дильдаева Д.Ж.</t>
  </si>
  <si>
    <t>Адрес проживания</t>
  </si>
  <si>
    <t>Контактные данные</t>
  </si>
  <si>
    <t>Информационная таблица по сотрудникам на 01.09.2019 года</t>
  </si>
  <si>
    <t>ул Матросов 18</t>
  </si>
  <si>
    <t>ул188,д 20,кв215</t>
  </si>
  <si>
    <t>ул Мустафина 13,кв178</t>
  </si>
  <si>
    <t>ул Куйши Дина 28,кв 238</t>
  </si>
  <si>
    <t>Бозбиік 6</t>
  </si>
  <si>
    <t>ул Райская поляна 65А</t>
  </si>
  <si>
    <t>ул Д.Конаева 302</t>
  </si>
  <si>
    <t>ул 189 д9 кв59</t>
  </si>
  <si>
    <t>Мойылды 16</t>
  </si>
  <si>
    <t>Цветочная 123</t>
  </si>
  <si>
    <t>ул Қосшығұлұлы 21 кв 44</t>
  </si>
  <si>
    <t>я/с № 65 "Бал бала" акимата города Нур-Султан</t>
  </si>
</sst>
</file>

<file path=xl/styles.xml><?xml version="1.0" encoding="utf-8"?>
<styleSheet xmlns="http://schemas.openxmlformats.org/spreadsheetml/2006/main">
  <numFmts count="4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</numFmts>
  <fonts count="55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 indent="3"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/>
    </xf>
    <xf numFmtId="194" fontId="12" fillId="33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4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194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1" fontId="12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2" fillId="0" borderId="10" xfId="0" applyFont="1" applyFill="1" applyBorder="1" applyAlignment="1">
      <alignment horizontal="left"/>
    </xf>
    <xf numFmtId="0" fontId="1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indent="7"/>
    </xf>
    <xf numFmtId="0" fontId="7" fillId="0" borderId="0" xfId="0" applyFont="1" applyFill="1" applyAlignment="1">
      <alignment horizontal="left" wrapText="1" indent="7"/>
    </xf>
    <xf numFmtId="0" fontId="8" fillId="0" borderId="0" xfId="0" applyFont="1" applyFill="1" applyAlignment="1">
      <alignment horizontal="left" wrapText="1" indent="7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indent="7"/>
    </xf>
    <xf numFmtId="0" fontId="7" fillId="33" borderId="0" xfId="0" applyFont="1" applyFill="1" applyAlignment="1">
      <alignment horizontal="left" wrapText="1" indent="7"/>
    </xf>
    <xf numFmtId="0" fontId="8" fillId="33" borderId="0" xfId="0" applyFont="1" applyFill="1" applyAlignment="1">
      <alignment horizontal="left" wrapText="1" indent="7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indent="9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 indent="3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12" fillId="0" borderId="13" xfId="0" applyFont="1" applyFill="1" applyBorder="1" applyAlignment="1">
      <alignment wrapText="1"/>
    </xf>
    <xf numFmtId="12" fontId="12" fillId="0" borderId="13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85" zoomScaleNormal="85" zoomScalePageLayoutView="0" workbookViewId="0" topLeftCell="A1">
      <selection activeCell="F20" sqref="F20"/>
    </sheetView>
  </sheetViews>
  <sheetFormatPr defaultColWidth="9.140625" defaultRowHeight="12.75"/>
  <cols>
    <col min="1" max="1" width="3.00390625" style="1" customWidth="1"/>
    <col min="2" max="2" width="4.7109375" style="1" customWidth="1"/>
    <col min="3" max="3" width="23.7109375" style="1" customWidth="1"/>
    <col min="4" max="5" width="14.28125" style="1" customWidth="1"/>
    <col min="6" max="6" width="17.00390625" style="1" customWidth="1"/>
    <col min="7" max="7" width="7.7109375" style="3" customWidth="1"/>
    <col min="8" max="8" width="6.8515625" style="3" customWidth="1"/>
    <col min="9" max="9" width="6.8515625" style="4" customWidth="1"/>
    <col min="10" max="10" width="12.7109375" style="1" customWidth="1"/>
    <col min="11" max="11" width="9.140625" style="1" customWidth="1"/>
    <col min="12" max="12" width="19.00390625" style="1" customWidth="1"/>
    <col min="13" max="16384" width="9.140625" style="1" customWidth="1"/>
  </cols>
  <sheetData>
    <row r="1" spans="3:6" ht="12.75">
      <c r="C1" s="2"/>
      <c r="D1" s="2"/>
      <c r="E1" s="2"/>
      <c r="F1" s="2"/>
    </row>
    <row r="4" spans="2:16" s="5" customFormat="1" ht="14.2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2:16" s="5" customFormat="1" ht="15" customHeight="1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3:11" s="5" customFormat="1" ht="15.75">
      <c r="C6" s="113" t="s">
        <v>66</v>
      </c>
      <c r="D6" s="114"/>
      <c r="E6" s="114"/>
      <c r="F6" s="114"/>
      <c r="G6" s="115"/>
      <c r="H6" s="115"/>
      <c r="I6" s="116"/>
      <c r="J6" s="117"/>
      <c r="K6" s="117"/>
    </row>
    <row r="7" spans="3:11" s="5" customFormat="1" ht="15.75">
      <c r="C7" s="98" t="s">
        <v>78</v>
      </c>
      <c r="D7" s="98"/>
      <c r="E7" s="98"/>
      <c r="F7" s="98"/>
      <c r="G7" s="98"/>
      <c r="H7" s="98"/>
      <c r="I7" s="98"/>
      <c r="J7" s="98"/>
      <c r="K7" s="98"/>
    </row>
    <row r="8" spans="3:10" s="6" customFormat="1" ht="7.5" customHeight="1">
      <c r="C8" s="7"/>
      <c r="D8" s="7"/>
      <c r="E8" s="7"/>
      <c r="F8" s="7"/>
      <c r="G8" s="8"/>
      <c r="H8" s="8"/>
      <c r="I8" s="7"/>
      <c r="J8" s="7"/>
    </row>
    <row r="9" spans="2:10" s="6" customFormat="1" ht="23.25" customHeight="1">
      <c r="B9" s="102" t="s">
        <v>30</v>
      </c>
      <c r="C9" s="102" t="s">
        <v>20</v>
      </c>
      <c r="D9" s="102" t="s">
        <v>22</v>
      </c>
      <c r="E9" s="102" t="s">
        <v>64</v>
      </c>
      <c r="F9" s="102" t="s">
        <v>65</v>
      </c>
      <c r="G9" s="102" t="s">
        <v>14</v>
      </c>
      <c r="H9" s="102" t="s">
        <v>15</v>
      </c>
      <c r="I9" s="102" t="s">
        <v>10</v>
      </c>
      <c r="J9" s="9" t="s">
        <v>4</v>
      </c>
    </row>
    <row r="10" spans="2:10" s="6" customFormat="1" ht="12.75" customHeight="1">
      <c r="B10" s="103"/>
      <c r="C10" s="103"/>
      <c r="D10" s="118"/>
      <c r="E10" s="119"/>
      <c r="F10" s="119"/>
      <c r="G10" s="118"/>
      <c r="H10" s="118"/>
      <c r="I10" s="118"/>
      <c r="J10" s="9" t="s">
        <v>5</v>
      </c>
    </row>
    <row r="11" spans="2:10" s="6" customFormat="1" ht="12.75">
      <c r="B11" s="104"/>
      <c r="C11" s="104"/>
      <c r="D11" s="120"/>
      <c r="E11" s="121"/>
      <c r="F11" s="121"/>
      <c r="G11" s="120"/>
      <c r="H11" s="120"/>
      <c r="I11" s="120"/>
      <c r="J11" s="9" t="s">
        <v>6</v>
      </c>
    </row>
    <row r="12" spans="2:10" s="6" customFormat="1" ht="18" customHeight="1">
      <c r="B12" s="10">
        <v>1</v>
      </c>
      <c r="C12" s="87" t="s">
        <v>31</v>
      </c>
      <c r="D12" s="87" t="s">
        <v>24</v>
      </c>
      <c r="E12" s="122" t="s">
        <v>67</v>
      </c>
      <c r="F12" s="122">
        <v>87025548558</v>
      </c>
      <c r="G12" s="88" t="s">
        <v>1</v>
      </c>
      <c r="H12" s="88" t="s">
        <v>1</v>
      </c>
      <c r="I12" s="89" t="s">
        <v>11</v>
      </c>
      <c r="J12" s="90">
        <v>0.5</v>
      </c>
    </row>
    <row r="13" spans="2:10" s="6" customFormat="1" ht="26.25" customHeight="1">
      <c r="B13" s="10">
        <v>2</v>
      </c>
      <c r="C13" s="91" t="s">
        <v>46</v>
      </c>
      <c r="D13" s="91" t="s">
        <v>21</v>
      </c>
      <c r="E13" s="122" t="s">
        <v>77</v>
      </c>
      <c r="F13" s="122">
        <v>87017095190</v>
      </c>
      <c r="G13" s="88" t="s">
        <v>1</v>
      </c>
      <c r="H13" s="89"/>
      <c r="I13" s="92" t="s">
        <v>12</v>
      </c>
      <c r="J13" s="93">
        <v>0.25</v>
      </c>
    </row>
    <row r="14" spans="2:10" s="6" customFormat="1" ht="18" customHeight="1">
      <c r="B14" s="10">
        <v>3</v>
      </c>
      <c r="C14" s="91" t="s">
        <v>60</v>
      </c>
      <c r="D14" s="91" t="s">
        <v>21</v>
      </c>
      <c r="E14" s="122" t="s">
        <v>68</v>
      </c>
      <c r="F14" s="122">
        <v>87073083264</v>
      </c>
      <c r="G14" s="88" t="s">
        <v>1</v>
      </c>
      <c r="H14" s="89"/>
      <c r="I14" s="92" t="s">
        <v>61</v>
      </c>
      <c r="J14" s="93">
        <v>0.25</v>
      </c>
    </row>
    <row r="15" spans="2:10" s="6" customFormat="1" ht="22.5" customHeight="1">
      <c r="B15" s="10">
        <v>4</v>
      </c>
      <c r="C15" s="87" t="s">
        <v>62</v>
      </c>
      <c r="D15" s="87" t="s">
        <v>23</v>
      </c>
      <c r="E15" s="122" t="s">
        <v>69</v>
      </c>
      <c r="F15" s="122">
        <v>87789175414</v>
      </c>
      <c r="G15" s="88" t="s">
        <v>1</v>
      </c>
      <c r="H15" s="89" t="s">
        <v>40</v>
      </c>
      <c r="I15" s="92" t="s">
        <v>12</v>
      </c>
      <c r="J15" s="90">
        <v>0.5</v>
      </c>
    </row>
    <row r="16" spans="2:10" s="6" customFormat="1" ht="23.25" customHeight="1">
      <c r="B16" s="10">
        <v>5</v>
      </c>
      <c r="C16" s="91" t="s">
        <v>43</v>
      </c>
      <c r="D16" s="91" t="s">
        <v>41</v>
      </c>
      <c r="E16" s="122" t="s">
        <v>70</v>
      </c>
      <c r="F16" s="122">
        <v>87079649650</v>
      </c>
      <c r="G16" s="88" t="s">
        <v>1</v>
      </c>
      <c r="H16" s="89" t="s">
        <v>2</v>
      </c>
      <c r="I16" s="92" t="s">
        <v>42</v>
      </c>
      <c r="J16" s="90">
        <v>0.5</v>
      </c>
    </row>
    <row r="17" spans="2:10" s="6" customFormat="1" ht="17.25" customHeight="1">
      <c r="B17" s="10">
        <v>6</v>
      </c>
      <c r="C17" s="87" t="s">
        <v>34</v>
      </c>
      <c r="D17" s="87" t="s">
        <v>25</v>
      </c>
      <c r="E17" s="122" t="s">
        <v>71</v>
      </c>
      <c r="F17" s="122">
        <v>87009989414</v>
      </c>
      <c r="G17" s="88" t="s">
        <v>1</v>
      </c>
      <c r="H17" s="89" t="s">
        <v>2</v>
      </c>
      <c r="I17" s="92" t="s">
        <v>39</v>
      </c>
      <c r="J17" s="90">
        <v>0.5</v>
      </c>
    </row>
    <row r="18" spans="2:10" s="6" customFormat="1" ht="24.75" customHeight="1">
      <c r="B18" s="10">
        <v>7</v>
      </c>
      <c r="C18" s="87" t="s">
        <v>63</v>
      </c>
      <c r="D18" s="87" t="s">
        <v>26</v>
      </c>
      <c r="E18" s="122" t="s">
        <v>72</v>
      </c>
      <c r="F18" s="122">
        <v>87751377992</v>
      </c>
      <c r="G18" s="88" t="s">
        <v>1</v>
      </c>
      <c r="H18" s="89" t="s">
        <v>2</v>
      </c>
      <c r="I18" s="92" t="s">
        <v>29</v>
      </c>
      <c r="J18" s="90">
        <v>0.5</v>
      </c>
    </row>
    <row r="19" spans="2:10" s="6" customFormat="1" ht="28.5" customHeight="1">
      <c r="B19" s="10">
        <v>8</v>
      </c>
      <c r="C19" s="87" t="s">
        <v>35</v>
      </c>
      <c r="D19" s="87" t="s">
        <v>32</v>
      </c>
      <c r="E19" s="123" t="s">
        <v>73</v>
      </c>
      <c r="F19" s="124">
        <v>877666422785</v>
      </c>
      <c r="G19" s="88" t="s">
        <v>1</v>
      </c>
      <c r="H19" s="89"/>
      <c r="I19" s="92" t="s">
        <v>39</v>
      </c>
      <c r="J19" s="93">
        <v>0.5</v>
      </c>
    </row>
    <row r="20" spans="2:12" s="6" customFormat="1" ht="17.25" customHeight="1">
      <c r="B20" s="10">
        <v>9</v>
      </c>
      <c r="C20" s="94" t="s">
        <v>44</v>
      </c>
      <c r="D20" s="94" t="s">
        <v>27</v>
      </c>
      <c r="E20" s="97" t="s">
        <v>74</v>
      </c>
      <c r="F20" s="125">
        <v>87026877404</v>
      </c>
      <c r="G20" s="89" t="s">
        <v>1</v>
      </c>
      <c r="H20" s="89"/>
      <c r="I20" s="92" t="s">
        <v>45</v>
      </c>
      <c r="J20" s="95">
        <v>2</v>
      </c>
      <c r="K20" s="96"/>
      <c r="L20" s="96"/>
    </row>
    <row r="21" spans="2:12" s="6" customFormat="1" ht="19.5" customHeight="1">
      <c r="B21" s="10">
        <v>10</v>
      </c>
      <c r="C21" s="87" t="s">
        <v>38</v>
      </c>
      <c r="D21" s="94" t="s">
        <v>28</v>
      </c>
      <c r="E21" s="122" t="s">
        <v>75</v>
      </c>
      <c r="F21" s="122">
        <v>87012614580</v>
      </c>
      <c r="G21" s="89" t="s">
        <v>37</v>
      </c>
      <c r="H21" s="89"/>
      <c r="I21" s="92" t="s">
        <v>33</v>
      </c>
      <c r="J21" s="93">
        <v>0.25</v>
      </c>
      <c r="K21" s="96"/>
      <c r="L21" s="96"/>
    </row>
    <row r="22" spans="2:12" s="6" customFormat="1" ht="19.5" customHeight="1">
      <c r="B22" s="10">
        <v>11</v>
      </c>
      <c r="C22" s="87" t="s">
        <v>59</v>
      </c>
      <c r="D22" s="94" t="s">
        <v>28</v>
      </c>
      <c r="E22" s="122" t="s">
        <v>76</v>
      </c>
      <c r="F22" s="122">
        <v>87753424307</v>
      </c>
      <c r="G22" s="89"/>
      <c r="H22" s="89"/>
      <c r="I22" s="92" t="s">
        <v>12</v>
      </c>
      <c r="J22" s="93">
        <v>0.25</v>
      </c>
      <c r="K22" s="96"/>
      <c r="L22" s="96"/>
    </row>
    <row r="23" spans="2:10" s="6" customFormat="1" ht="20.25" customHeight="1">
      <c r="B23" s="10"/>
      <c r="C23" s="11" t="s">
        <v>0</v>
      </c>
      <c r="D23" s="11"/>
      <c r="E23" s="11"/>
      <c r="F23" s="11"/>
      <c r="G23" s="11"/>
      <c r="H23" s="11"/>
      <c r="I23" s="10"/>
      <c r="J23" s="12">
        <f>SUM(J12:J21)</f>
        <v>5.75</v>
      </c>
    </row>
    <row r="24" spans="3:10" ht="20.25" customHeight="1">
      <c r="C24" s="13"/>
      <c r="D24" s="13"/>
      <c r="E24" s="13"/>
      <c r="F24" s="13"/>
      <c r="G24" s="14"/>
      <c r="H24" s="14"/>
      <c r="I24" s="15"/>
      <c r="J24" s="16"/>
    </row>
    <row r="25" spans="3:10" ht="12" customHeight="1">
      <c r="C25" s="13"/>
      <c r="D25" s="13"/>
      <c r="E25" s="13"/>
      <c r="F25" s="13"/>
      <c r="G25" s="17"/>
      <c r="H25" s="18"/>
      <c r="I25" s="19"/>
      <c r="J25" s="20"/>
    </row>
    <row r="26" spans="3:10" ht="14.25">
      <c r="C26" s="21"/>
      <c r="D26" s="21"/>
      <c r="E26" s="21"/>
      <c r="F26" s="21"/>
      <c r="G26" s="17"/>
      <c r="H26" s="22"/>
      <c r="I26" s="23"/>
      <c r="J26" s="22"/>
    </row>
    <row r="27" spans="3:10" ht="18" customHeight="1">
      <c r="C27" s="21"/>
      <c r="D27" s="21"/>
      <c r="E27" s="21"/>
      <c r="F27" s="21"/>
      <c r="G27" s="17"/>
      <c r="H27" s="22"/>
      <c r="I27" s="23"/>
      <c r="J27" s="26"/>
    </row>
    <row r="28" spans="3:10" ht="14.25">
      <c r="C28" s="27"/>
      <c r="D28" s="27"/>
      <c r="E28" s="27"/>
      <c r="F28" s="27"/>
      <c r="G28" s="28"/>
      <c r="H28" s="29"/>
      <c r="I28" s="30"/>
      <c r="J28" s="29"/>
    </row>
    <row r="29" spans="3:10" ht="12.75">
      <c r="C29" s="25"/>
      <c r="D29" s="25"/>
      <c r="E29" s="25"/>
      <c r="F29" s="25"/>
      <c r="G29" s="31"/>
      <c r="H29" s="32"/>
      <c r="I29" s="33"/>
      <c r="J29" s="34"/>
    </row>
    <row r="30" spans="8:10" ht="12.75">
      <c r="H30" s="32"/>
      <c r="I30" s="33"/>
      <c r="J30" s="24"/>
    </row>
  </sheetData>
  <sheetProtection/>
  <mergeCells count="11">
    <mergeCell ref="F9:F11"/>
    <mergeCell ref="C7:K7"/>
    <mergeCell ref="B4:P4"/>
    <mergeCell ref="B5:P5"/>
    <mergeCell ref="I9:I11"/>
    <mergeCell ref="H9:H11"/>
    <mergeCell ref="G9:G11"/>
    <mergeCell ref="B9:B11"/>
    <mergeCell ref="C9:C11"/>
    <mergeCell ref="D9:D11"/>
    <mergeCell ref="E9:E11"/>
  </mergeCells>
  <printOptions/>
  <pageMargins left="0.5905511811023623" right="0" top="0.7086614173228347" bottom="0.31496062992125984" header="0.11811023622047245" footer="0.11811023622047245"/>
  <pageSetup fitToHeight="0" horizontalDpi="600" verticalDpi="600" orientation="portrait" paperSize="9" scale="90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U23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3.00390625" style="35" customWidth="1"/>
    <col min="2" max="2" width="4.7109375" style="35" customWidth="1"/>
    <col min="3" max="3" width="18.7109375" style="35" customWidth="1"/>
    <col min="4" max="4" width="10.140625" style="35" customWidth="1"/>
    <col min="5" max="5" width="6.8515625" style="37" customWidth="1"/>
    <col min="6" max="6" width="6.8515625" style="38" customWidth="1"/>
    <col min="7" max="10" width="6.8515625" style="35" customWidth="1"/>
    <col min="11" max="11" width="12.8515625" style="35" customWidth="1"/>
    <col min="12" max="12" width="11.28125" style="35" customWidth="1"/>
    <col min="13" max="13" width="12.00390625" style="35" customWidth="1"/>
    <col min="14" max="14" width="12.140625" style="35" customWidth="1"/>
    <col min="15" max="16" width="9.140625" style="35" customWidth="1"/>
    <col min="17" max="17" width="19.00390625" style="35" customWidth="1"/>
    <col min="18" max="16384" width="9.140625" style="35" customWidth="1"/>
  </cols>
  <sheetData>
    <row r="1" spans="3:4" ht="12.75">
      <c r="C1" s="36" t="s">
        <v>19</v>
      </c>
      <c r="D1" s="36"/>
    </row>
    <row r="4" spans="2:21" s="39" customFormat="1" ht="14.25">
      <c r="B4" s="108" t="s">
        <v>47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2:21" s="39" customFormat="1" ht="15" customHeight="1">
      <c r="B5" s="109" t="s">
        <v>58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</row>
    <row r="6" spans="5:16" s="39" customFormat="1" ht="15">
      <c r="E6" s="40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3:14" s="43" customFormat="1" ht="7.5" customHeight="1">
      <c r="C7" s="44"/>
      <c r="D7" s="44"/>
      <c r="E7" s="45"/>
      <c r="F7" s="44"/>
      <c r="G7" s="44"/>
      <c r="H7" s="44"/>
      <c r="I7" s="44"/>
      <c r="J7" s="44"/>
      <c r="K7" s="44"/>
      <c r="L7" s="44"/>
      <c r="M7" s="46"/>
      <c r="N7" s="46"/>
    </row>
    <row r="8" spans="2:15" s="43" customFormat="1" ht="23.25" customHeight="1">
      <c r="B8" s="105" t="s">
        <v>30</v>
      </c>
      <c r="C8" s="105" t="s">
        <v>20</v>
      </c>
      <c r="D8" s="105" t="s">
        <v>22</v>
      </c>
      <c r="E8" s="105" t="s">
        <v>14</v>
      </c>
      <c r="F8" s="105" t="s">
        <v>10</v>
      </c>
      <c r="G8" s="47" t="s">
        <v>4</v>
      </c>
      <c r="H8" s="105" t="s">
        <v>16</v>
      </c>
      <c r="I8" s="105" t="s">
        <v>17</v>
      </c>
      <c r="J8" s="47" t="s">
        <v>3</v>
      </c>
      <c r="K8" s="105" t="s">
        <v>18</v>
      </c>
      <c r="L8" s="105" t="s">
        <v>9</v>
      </c>
      <c r="M8" s="105" t="s">
        <v>48</v>
      </c>
      <c r="N8" s="105" t="s">
        <v>49</v>
      </c>
      <c r="O8" s="105" t="s">
        <v>50</v>
      </c>
    </row>
    <row r="9" spans="2:15" s="43" customFormat="1" ht="12.75" customHeight="1">
      <c r="B9" s="106"/>
      <c r="C9" s="106"/>
      <c r="D9" s="111"/>
      <c r="E9" s="111"/>
      <c r="F9" s="111"/>
      <c r="G9" s="47" t="s">
        <v>5</v>
      </c>
      <c r="H9" s="111"/>
      <c r="I9" s="111"/>
      <c r="J9" s="47" t="s">
        <v>7</v>
      </c>
      <c r="K9" s="111"/>
      <c r="L9" s="106"/>
      <c r="M9" s="106"/>
      <c r="N9" s="106"/>
      <c r="O9" s="106"/>
    </row>
    <row r="10" spans="2:15" s="43" customFormat="1" ht="12.75">
      <c r="B10" s="107"/>
      <c r="C10" s="107"/>
      <c r="D10" s="112"/>
      <c r="E10" s="112"/>
      <c r="F10" s="112"/>
      <c r="G10" s="47" t="s">
        <v>6</v>
      </c>
      <c r="H10" s="112"/>
      <c r="I10" s="112"/>
      <c r="J10" s="47" t="s">
        <v>8</v>
      </c>
      <c r="K10" s="112"/>
      <c r="L10" s="107"/>
      <c r="M10" s="107"/>
      <c r="N10" s="107"/>
      <c r="O10" s="107"/>
    </row>
    <row r="11" spans="2:15" s="43" customFormat="1" ht="18" customHeight="1">
      <c r="B11" s="48">
        <v>1</v>
      </c>
      <c r="C11" s="49" t="s">
        <v>46</v>
      </c>
      <c r="D11" s="49" t="s">
        <v>21</v>
      </c>
      <c r="E11" s="50" t="s">
        <v>1</v>
      </c>
      <c r="F11" s="51" t="s">
        <v>51</v>
      </c>
      <c r="G11" s="52">
        <v>0.5</v>
      </c>
      <c r="H11" s="51" t="s">
        <v>13</v>
      </c>
      <c r="I11" s="53">
        <v>2</v>
      </c>
      <c r="J11" s="53">
        <v>4.23</v>
      </c>
      <c r="K11" s="54">
        <f>J11*G11*17697</f>
        <v>37429.155000000006</v>
      </c>
      <c r="L11" s="54">
        <f>K11*10%</f>
        <v>3742.915500000001</v>
      </c>
      <c r="M11" s="54">
        <f>SUM(K11:L11)</f>
        <v>41172.07050000001</v>
      </c>
      <c r="N11" s="54">
        <v>32022.72</v>
      </c>
      <c r="O11" s="54">
        <f>M11-N11</f>
        <v>9149.350500000008</v>
      </c>
    </row>
    <row r="12" spans="2:17" s="43" customFormat="1" ht="19.5" customHeight="1">
      <c r="B12" s="48">
        <v>2</v>
      </c>
      <c r="C12" s="55" t="s">
        <v>38</v>
      </c>
      <c r="D12" s="56" t="s">
        <v>28</v>
      </c>
      <c r="E12" s="53" t="s">
        <v>37</v>
      </c>
      <c r="F12" s="51" t="s">
        <v>33</v>
      </c>
      <c r="G12" s="52">
        <v>0.5</v>
      </c>
      <c r="H12" s="53" t="s">
        <v>36</v>
      </c>
      <c r="I12" s="53">
        <v>4</v>
      </c>
      <c r="J12" s="53">
        <v>3.61</v>
      </c>
      <c r="K12" s="54">
        <f>J12*G12*17697</f>
        <v>31943.085</v>
      </c>
      <c r="L12" s="54">
        <f>K12*10%</f>
        <v>3194.3085</v>
      </c>
      <c r="M12" s="54">
        <f>SUM(K12:L12)</f>
        <v>35137.3935</v>
      </c>
      <c r="N12" s="54">
        <v>26085.38</v>
      </c>
      <c r="O12" s="54">
        <f>M12-N12</f>
        <v>9052.013499999997</v>
      </c>
      <c r="P12" s="57"/>
      <c r="Q12" s="57"/>
    </row>
    <row r="13" spans="2:15" s="43" customFormat="1" ht="20.25" customHeight="1">
      <c r="B13" s="48"/>
      <c r="C13" s="58" t="s">
        <v>0</v>
      </c>
      <c r="D13" s="58"/>
      <c r="E13" s="58"/>
      <c r="F13" s="48"/>
      <c r="G13" s="59">
        <f>SUM(G11:G12)</f>
        <v>1</v>
      </c>
      <c r="H13" s="48"/>
      <c r="I13" s="48"/>
      <c r="J13" s="48"/>
      <c r="K13" s="60">
        <f>SUM(K11:K12)</f>
        <v>69372.24</v>
      </c>
      <c r="L13" s="60">
        <f>SUM(L11:L12)</f>
        <v>6937.224000000001</v>
      </c>
      <c r="M13" s="60">
        <f>SUM(K13:L13)</f>
        <v>76309.464</v>
      </c>
      <c r="N13" s="60">
        <f>SUM(N11:N12)</f>
        <v>58108.100000000006</v>
      </c>
      <c r="O13" s="60">
        <f>SUM(O11:O12)</f>
        <v>18201.364000000005</v>
      </c>
    </row>
    <row r="14" spans="3:14" ht="20.25" customHeight="1">
      <c r="C14" s="61"/>
      <c r="D14" s="61"/>
      <c r="E14" s="62"/>
      <c r="F14" s="63"/>
      <c r="G14" s="64"/>
      <c r="H14" s="63"/>
      <c r="I14" s="63"/>
      <c r="J14" s="63"/>
      <c r="K14" s="65"/>
      <c r="L14" s="65"/>
      <c r="M14" s="65"/>
      <c r="N14" s="65"/>
    </row>
    <row r="15" spans="3:14" ht="20.25" customHeight="1">
      <c r="C15" s="61"/>
      <c r="D15" s="63" t="s">
        <v>52</v>
      </c>
      <c r="E15" s="63" t="s">
        <v>53</v>
      </c>
      <c r="F15" s="63" t="s">
        <v>54</v>
      </c>
      <c r="G15" s="61"/>
      <c r="H15" s="63"/>
      <c r="I15" s="63"/>
      <c r="J15" s="63"/>
      <c r="K15" s="65"/>
      <c r="L15" s="65"/>
      <c r="M15" s="65"/>
      <c r="N15" s="65"/>
    </row>
    <row r="16" spans="3:14" ht="20.25" customHeight="1">
      <c r="C16" s="66" t="s">
        <v>55</v>
      </c>
      <c r="D16" s="67">
        <f>(M13-M13*10%)*9.5%</f>
        <v>6524.459172000001</v>
      </c>
      <c r="E16" s="67">
        <f>(N13-N13*10%)*9.5%</f>
        <v>4968.242550000001</v>
      </c>
      <c r="F16" s="67">
        <f>D16-E16</f>
        <v>1556.216622</v>
      </c>
      <c r="G16" s="68"/>
      <c r="H16" s="63"/>
      <c r="I16" s="63"/>
      <c r="J16" s="63"/>
      <c r="K16" s="65"/>
      <c r="L16" s="65"/>
      <c r="M16" s="65"/>
      <c r="N16" s="65"/>
    </row>
    <row r="17" spans="3:14" ht="20.25" customHeight="1">
      <c r="C17" s="66" t="s">
        <v>56</v>
      </c>
      <c r="D17" s="69">
        <f>M13*1.5%</f>
        <v>1144.6419600000002</v>
      </c>
      <c r="E17" s="69">
        <f>N13*1.5%</f>
        <v>871.6215000000001</v>
      </c>
      <c r="F17" s="67">
        <f>D17-E17</f>
        <v>273.02046000000007</v>
      </c>
      <c r="G17" s="68"/>
      <c r="H17" s="63"/>
      <c r="I17" s="63"/>
      <c r="J17" s="63"/>
      <c r="K17" s="65"/>
      <c r="L17" s="65"/>
      <c r="M17" s="65"/>
      <c r="N17" s="65"/>
    </row>
    <row r="18" spans="3:14" ht="20.25" customHeight="1">
      <c r="C18" s="66" t="s">
        <v>57</v>
      </c>
      <c r="D18" s="66"/>
      <c r="E18" s="66"/>
      <c r="F18" s="67">
        <f>O13+F16+F17</f>
        <v>20030.601082000005</v>
      </c>
      <c r="G18" s="68"/>
      <c r="H18" s="70"/>
      <c r="I18" s="70"/>
      <c r="J18" s="70"/>
      <c r="K18" s="71"/>
      <c r="L18" s="72"/>
      <c r="M18" s="72"/>
      <c r="N18" s="72"/>
    </row>
    <row r="19" spans="3:14" ht="14.25">
      <c r="C19" s="73"/>
      <c r="D19" s="73"/>
      <c r="E19" s="74"/>
      <c r="F19" s="75"/>
      <c r="G19" s="76"/>
      <c r="H19" s="76"/>
      <c r="I19" s="76"/>
      <c r="J19" s="76"/>
      <c r="K19" s="46"/>
      <c r="L19" s="77"/>
      <c r="M19" s="78"/>
      <c r="N19" s="78"/>
    </row>
    <row r="20" spans="3:14" ht="18" customHeight="1">
      <c r="C20" s="73"/>
      <c r="D20" s="73"/>
      <c r="E20" s="74"/>
      <c r="F20" s="76"/>
      <c r="G20" s="75"/>
      <c r="H20" s="76"/>
      <c r="I20" s="76"/>
      <c r="J20" s="76"/>
      <c r="K20" s="76"/>
      <c r="L20" s="46"/>
      <c r="M20" s="78"/>
      <c r="N20" s="78"/>
    </row>
    <row r="21" spans="3:14" ht="15">
      <c r="C21" s="79"/>
      <c r="D21" s="79"/>
      <c r="E21" s="74"/>
      <c r="F21" s="76"/>
      <c r="G21" s="75"/>
      <c r="H21" s="80"/>
      <c r="I21" s="81"/>
      <c r="J21" s="81"/>
      <c r="K21" s="81"/>
      <c r="L21" s="46"/>
      <c r="M21" s="78"/>
      <c r="N21" s="78"/>
    </row>
    <row r="22" spans="3:14" ht="14.25">
      <c r="C22" s="78"/>
      <c r="D22" s="78"/>
      <c r="E22" s="82"/>
      <c r="F22" s="83"/>
      <c r="G22" s="84"/>
      <c r="H22" s="83"/>
      <c r="I22" s="83"/>
      <c r="J22" s="85"/>
      <c r="K22" s="83"/>
      <c r="L22" s="46"/>
      <c r="M22" s="78"/>
      <c r="N22" s="78"/>
    </row>
    <row r="23" spans="6:12" ht="12.75">
      <c r="F23" s="86"/>
      <c r="G23" s="77"/>
      <c r="H23" s="77"/>
      <c r="I23" s="77"/>
      <c r="J23" s="77"/>
      <c r="K23" s="77"/>
      <c r="L23" s="77"/>
    </row>
  </sheetData>
  <sheetProtection/>
  <mergeCells count="14">
    <mergeCell ref="F8:F10"/>
    <mergeCell ref="H8:H10"/>
    <mergeCell ref="I8:I10"/>
    <mergeCell ref="K8:K10"/>
    <mergeCell ref="L8:L10"/>
    <mergeCell ref="M8:M10"/>
    <mergeCell ref="N8:N10"/>
    <mergeCell ref="O8:O10"/>
    <mergeCell ref="B4:U4"/>
    <mergeCell ref="B5:U5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</cp:lastModifiedBy>
  <cp:lastPrinted>2019-09-30T07:28:03Z</cp:lastPrinted>
  <dcterms:created xsi:type="dcterms:W3CDTF">1996-10-08T23:32:33Z</dcterms:created>
  <dcterms:modified xsi:type="dcterms:W3CDTF">2019-09-30T15:43:52Z</dcterms:modified>
  <cp:category/>
  <cp:version/>
  <cp:contentType/>
  <cp:contentStatus/>
</cp:coreProperties>
</file>